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0" i="1" l="1"/>
  <c r="C78" i="1" s="1"/>
  <c r="C67" i="1"/>
  <c r="C75" i="1"/>
  <c r="C80" i="1" s="1"/>
  <c r="D18" i="1"/>
  <c r="D14" i="1"/>
  <c r="C79" i="1"/>
  <c r="D23" i="1"/>
  <c r="C23" i="1"/>
  <c r="D37" i="1"/>
  <c r="C37" i="1"/>
  <c r="D46" i="1"/>
  <c r="D12" i="1"/>
  <c r="C12" i="1"/>
  <c r="C14" i="1"/>
  <c r="C18" i="1"/>
  <c r="C34" i="1"/>
  <c r="C42" i="1" l="1"/>
  <c r="D42" i="1"/>
  <c r="C46" i="1"/>
</calcChain>
</file>

<file path=xl/sharedStrings.xml><?xml version="1.0" encoding="utf-8"?>
<sst xmlns="http://schemas.openxmlformats.org/spreadsheetml/2006/main" count="139" uniqueCount="105">
  <si>
    <t>ПМПГ "Св. Климент Охридски" - гр. Монтана</t>
  </si>
  <si>
    <t>Отчет за касовото изпълнение на Бюджета</t>
  </si>
  <si>
    <t>§§</t>
  </si>
  <si>
    <t>І. Наименование на приходите</t>
  </si>
  <si>
    <t>Уточнен план</t>
  </si>
  <si>
    <t>Отчет - ДД</t>
  </si>
  <si>
    <t>99-99</t>
  </si>
  <si>
    <t>Общо приходи</t>
  </si>
  <si>
    <t>§ 24 - 05</t>
  </si>
  <si>
    <t>Приходи от наем на имущество</t>
  </si>
  <si>
    <t xml:space="preserve"> </t>
  </si>
  <si>
    <t xml:space="preserve"> ІІ.Разходи</t>
  </si>
  <si>
    <t>§ 01 - 00</t>
  </si>
  <si>
    <t>Заплати и възнагр. на перс. по тр.правоотн.</t>
  </si>
  <si>
    <t>§ 01 - 01</t>
  </si>
  <si>
    <t>заплати и възнагр. на перс. по тр.правоотн.</t>
  </si>
  <si>
    <t>§ 02 - 00</t>
  </si>
  <si>
    <t>Други възнагр. и плащания на персонала</t>
  </si>
  <si>
    <t>§ 02 - 02</t>
  </si>
  <si>
    <t>за персонала по извънтрудови правоотношения</t>
  </si>
  <si>
    <t>§ 02 - 05</t>
  </si>
  <si>
    <t>изпл. суми за СБКО и раб. облекло</t>
  </si>
  <si>
    <t>§ 02 - 08</t>
  </si>
  <si>
    <t>обезщетения за персонала с х-р на възнагражд.</t>
  </si>
  <si>
    <t>§ 05 - 00</t>
  </si>
  <si>
    <t>Задължителни осигурителни вноски от раб.</t>
  </si>
  <si>
    <t>§ 05 - 51</t>
  </si>
  <si>
    <t>осигурителни вноски за ДОО</t>
  </si>
  <si>
    <t>§ 05 - 52</t>
  </si>
  <si>
    <t>осигурителни вноски за УПФ</t>
  </si>
  <si>
    <t>§ 05 - 60</t>
  </si>
  <si>
    <t>осигурителни вноски за ЗОВ</t>
  </si>
  <si>
    <t>§ 05 - 80</t>
  </si>
  <si>
    <t>осигурителни вноски за ДЗПО</t>
  </si>
  <si>
    <t>§ 10 - 00</t>
  </si>
  <si>
    <t>Издръжка</t>
  </si>
  <si>
    <t>§ 10 - 12</t>
  </si>
  <si>
    <t>медикаменти</t>
  </si>
  <si>
    <t>§ 10 - 13</t>
  </si>
  <si>
    <t>постелен инвентар и облекло</t>
  </si>
  <si>
    <t>§ 10 - 14</t>
  </si>
  <si>
    <t>учебни и науч.-изсл.разходи и книги за библ.</t>
  </si>
  <si>
    <t>§ 10 - 15</t>
  </si>
  <si>
    <t>материали</t>
  </si>
  <si>
    <t>§ 10 - 16</t>
  </si>
  <si>
    <t>вода, горива и енергия</t>
  </si>
  <si>
    <t>§ 10 - 20</t>
  </si>
  <si>
    <t>разходи за външни услуги</t>
  </si>
  <si>
    <t>§ 10 - 30</t>
  </si>
  <si>
    <t>текущ ремонт</t>
  </si>
  <si>
    <t>§ 10 - 51</t>
  </si>
  <si>
    <t>командировки в страната</t>
  </si>
  <si>
    <t>§ 10 - 62</t>
  </si>
  <si>
    <t>разходи за застраховки</t>
  </si>
  <si>
    <t>§ 10 - 98</t>
  </si>
  <si>
    <t>други разходи /проекти/</t>
  </si>
  <si>
    <t>§ 19 - 00</t>
  </si>
  <si>
    <t>Платени данъци, такси и админ.санкции</t>
  </si>
  <si>
    <t>§ 19 - 81</t>
  </si>
  <si>
    <t>платени общински данъци, такси,наказ.лихви</t>
  </si>
  <si>
    <t>§ 40 - 00</t>
  </si>
  <si>
    <t>Стипендии</t>
  </si>
  <si>
    <t>§ 99 - 99</t>
  </si>
  <si>
    <t xml:space="preserve">Общо разходи </t>
  </si>
  <si>
    <t xml:space="preserve"> ІІІ.Трансфери</t>
  </si>
  <si>
    <t>§ 61 - 00</t>
  </si>
  <si>
    <t>Трансфери между бюджети</t>
  </si>
  <si>
    <t>§ 61 - 01</t>
  </si>
  <si>
    <t>§ 61 - 09</t>
  </si>
  <si>
    <t>IV. Операции с финансови активи и пасиви</t>
  </si>
  <si>
    <t>§ 88 - 03</t>
  </si>
  <si>
    <t>Събрани средства и извършени плащания от/за СЕС</t>
  </si>
  <si>
    <t>§ 95 - 02</t>
  </si>
  <si>
    <t>Остатък в лв равностойност по валутни сметки от предх период</t>
  </si>
  <si>
    <t>§ 95 - 07</t>
  </si>
  <si>
    <t>Остатък в левове по  сметки в края на периода</t>
  </si>
  <si>
    <t>§ 95 - 08</t>
  </si>
  <si>
    <t>Остатък в лв равностойност по валутни сметки в края на периода</t>
  </si>
  <si>
    <t>§ 52 - 00</t>
  </si>
  <si>
    <t>§ 52 - 01</t>
  </si>
  <si>
    <t>Придобиване на ДМА</t>
  </si>
  <si>
    <t>Придобиване на компютри и хардуер</t>
  </si>
  <si>
    <t>Издръжка по проект Еразъм + JOB</t>
  </si>
  <si>
    <t>Издръжка по проект Еразъм + "Звезди"</t>
  </si>
  <si>
    <t>Издръжка по проект Еразъм + "За роботите"</t>
  </si>
  <si>
    <t>Издръжка по проект Образование за утрешния ден"</t>
  </si>
  <si>
    <t>Остатък по валутната сметка от предходната година</t>
  </si>
  <si>
    <t>Общо разходи по проекти</t>
  </si>
  <si>
    <t>Общо наличност по валутната сметка от проекти</t>
  </si>
  <si>
    <t>вътрешни трансфери в системата на първост.разпоредител</t>
  </si>
  <si>
    <t>Разходи по проекти</t>
  </si>
  <si>
    <t>§ 52 - 03</t>
  </si>
  <si>
    <t>Придобиване на машини и съоръжения</t>
  </si>
  <si>
    <t>§ 53 - 01</t>
  </si>
  <si>
    <t>Придобиване на програмни продукти</t>
  </si>
  <si>
    <t>§ 53 - 00</t>
  </si>
  <si>
    <t>Придобиване на НДА</t>
  </si>
  <si>
    <t>Наличност към 30.09.2021</t>
  </si>
  <si>
    <t>Трансфер за 2021 година</t>
  </si>
  <si>
    <t>Остатък от предходната година</t>
  </si>
  <si>
    <t>Наличност по по проект Образование за утрешния ден</t>
  </si>
  <si>
    <t>§ 76-00</t>
  </si>
  <si>
    <t>Временен безлихвен заем</t>
  </si>
  <si>
    <t>Наличност към 31.12.2021</t>
  </si>
  <si>
    <t>към 31.12.2021 г. - Рекапитулация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</si>
</sst>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0" xfId="0" applyNumberFormat="1" applyFont="1" applyBorder="1"/>
    <xf numFmtId="2" fontId="1" fillId="0" borderId="0" xfId="0" applyNumberFormat="1" applyFont="1" applyBorder="1"/>
    <xf numFmtId="2" fontId="1" fillId="0" borderId="0" xfId="0" applyNumberFormat="1" applyFont="1"/>
    <xf numFmtId="2" fontId="2" fillId="0" borderId="0" xfId="0" applyNumberFormat="1" applyFont="1"/>
    <xf numFmtId="2" fontId="1" fillId="0" borderId="1" xfId="0" applyNumberFormat="1" applyFont="1" applyBorder="1"/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workbookViewId="0">
      <selection activeCell="F11" sqref="F11"/>
    </sheetView>
  </sheetViews>
  <sheetFormatPr defaultRowHeight="15.75" x14ac:dyDescent="0.25"/>
  <cols>
    <col min="1" max="1" width="9.140625" style="4"/>
    <col min="2" max="2" width="69.42578125" style="4" customWidth="1"/>
    <col min="3" max="4" width="15.5703125" style="4" customWidth="1"/>
    <col min="5" max="16384" width="9.140625" style="4"/>
  </cols>
  <sheetData>
    <row r="1" spans="1:7" x14ac:dyDescent="0.25">
      <c r="A1" s="22" t="s">
        <v>0</v>
      </c>
      <c r="B1" s="22"/>
      <c r="C1" s="22"/>
      <c r="D1" s="22"/>
      <c r="E1" s="2"/>
      <c r="F1" s="2"/>
      <c r="G1" s="3"/>
    </row>
    <row r="2" spans="1:7" x14ac:dyDescent="0.25">
      <c r="A2" s="3"/>
      <c r="B2" s="3"/>
      <c r="C2" s="3"/>
      <c r="D2" s="3"/>
      <c r="E2" s="3"/>
      <c r="F2" s="3"/>
      <c r="G2" s="3"/>
    </row>
    <row r="3" spans="1:7" s="6" customFormat="1" x14ac:dyDescent="0.25">
      <c r="A3" s="22" t="s">
        <v>1</v>
      </c>
      <c r="B3" s="22"/>
      <c r="C3" s="22"/>
      <c r="D3" s="22"/>
      <c r="E3" s="5"/>
      <c r="F3" s="5"/>
      <c r="G3" s="5"/>
    </row>
    <row r="4" spans="1:7" x14ac:dyDescent="0.25">
      <c r="A4" s="23" t="s">
        <v>104</v>
      </c>
      <c r="B4" s="23"/>
      <c r="C4" s="23"/>
      <c r="D4" s="23"/>
    </row>
    <row r="5" spans="1:7" x14ac:dyDescent="0.25">
      <c r="C5" s="3"/>
    </row>
    <row r="6" spans="1:7" s="3" customFormat="1" x14ac:dyDescent="0.25">
      <c r="A6" s="7" t="s">
        <v>2</v>
      </c>
      <c r="B6" s="8" t="s">
        <v>3</v>
      </c>
      <c r="C6" s="8" t="s">
        <v>4</v>
      </c>
      <c r="D6" s="8" t="s">
        <v>5</v>
      </c>
    </row>
    <row r="7" spans="1:7" s="3" customFormat="1" x14ac:dyDescent="0.25">
      <c r="A7" s="7" t="s">
        <v>6</v>
      </c>
      <c r="B7" s="7" t="s">
        <v>7</v>
      </c>
      <c r="C7" s="8">
        <v>2500</v>
      </c>
      <c r="D7" s="8">
        <v>0</v>
      </c>
    </row>
    <row r="8" spans="1:7" x14ac:dyDescent="0.25">
      <c r="A8" s="7" t="s">
        <v>8</v>
      </c>
      <c r="B8" s="1" t="s">
        <v>9</v>
      </c>
      <c r="C8" s="18">
        <v>2500</v>
      </c>
      <c r="D8" s="18">
        <v>0</v>
      </c>
    </row>
    <row r="9" spans="1:7" x14ac:dyDescent="0.25">
      <c r="A9" s="7"/>
      <c r="B9" s="1"/>
      <c r="C9" s="18"/>
      <c r="D9" s="18"/>
    </row>
    <row r="10" spans="1:7" s="3" customFormat="1" x14ac:dyDescent="0.25">
      <c r="A10" s="7" t="s">
        <v>10</v>
      </c>
      <c r="B10" s="7" t="s">
        <v>11</v>
      </c>
      <c r="C10" s="24" t="s">
        <v>10</v>
      </c>
      <c r="D10" s="24" t="s">
        <v>10</v>
      </c>
    </row>
    <row r="11" spans="1:7" s="3" customFormat="1" x14ac:dyDescent="0.25">
      <c r="A11" s="7"/>
      <c r="B11" s="7"/>
      <c r="C11" s="24"/>
      <c r="D11" s="24"/>
    </row>
    <row r="12" spans="1:7" s="3" customFormat="1" x14ac:dyDescent="0.25">
      <c r="A12" s="7" t="s">
        <v>12</v>
      </c>
      <c r="B12" s="7" t="s">
        <v>13</v>
      </c>
      <c r="C12" s="25">
        <f>SUM(C13)</f>
        <v>1083159</v>
      </c>
      <c r="D12" s="25">
        <f>SUM(D13)</f>
        <v>1081171</v>
      </c>
    </row>
    <row r="13" spans="1:7" x14ac:dyDescent="0.25">
      <c r="A13" s="1" t="s">
        <v>14</v>
      </c>
      <c r="B13" s="1" t="s">
        <v>15</v>
      </c>
      <c r="C13" s="26">
        <v>1083159</v>
      </c>
      <c r="D13" s="26">
        <v>1081171</v>
      </c>
    </row>
    <row r="14" spans="1:7" s="3" customFormat="1" x14ac:dyDescent="0.25">
      <c r="A14" s="7" t="s">
        <v>16</v>
      </c>
      <c r="B14" s="7" t="s">
        <v>17</v>
      </c>
      <c r="C14" s="25">
        <f>SUM(C15:C17)</f>
        <v>99250</v>
      </c>
      <c r="D14" s="25">
        <f>SUM(D15:D17)</f>
        <v>75517</v>
      </c>
      <c r="F14" s="9" t="s">
        <v>10</v>
      </c>
    </row>
    <row r="15" spans="1:7" x14ac:dyDescent="0.25">
      <c r="A15" s="1" t="s">
        <v>18</v>
      </c>
      <c r="B15" s="1" t="s">
        <v>19</v>
      </c>
      <c r="C15" s="26">
        <v>19160</v>
      </c>
      <c r="D15" s="26">
        <v>11341</v>
      </c>
      <c r="F15" s="9" t="s">
        <v>10</v>
      </c>
    </row>
    <row r="16" spans="1:7" x14ac:dyDescent="0.25">
      <c r="A16" s="1" t="s">
        <v>20</v>
      </c>
      <c r="B16" s="1" t="s">
        <v>21</v>
      </c>
      <c r="C16" s="26">
        <v>36690</v>
      </c>
      <c r="D16" s="26">
        <v>36614</v>
      </c>
      <c r="F16" s="9" t="s">
        <v>10</v>
      </c>
    </row>
    <row r="17" spans="1:6" x14ac:dyDescent="0.25">
      <c r="A17" s="1" t="s">
        <v>22</v>
      </c>
      <c r="B17" s="1" t="s">
        <v>23</v>
      </c>
      <c r="C17" s="26">
        <v>43400</v>
      </c>
      <c r="D17" s="26">
        <v>27562</v>
      </c>
      <c r="F17" s="9" t="s">
        <v>10</v>
      </c>
    </row>
    <row r="18" spans="1:6" s="3" customFormat="1" x14ac:dyDescent="0.25">
      <c r="A18" s="7" t="s">
        <v>24</v>
      </c>
      <c r="B18" s="7" t="s">
        <v>25</v>
      </c>
      <c r="C18" s="25">
        <f>SUM(C19:C22)</f>
        <v>252367</v>
      </c>
      <c r="D18" s="25">
        <f>SUM(D19:D22)</f>
        <v>249321</v>
      </c>
      <c r="F18" s="9" t="s">
        <v>10</v>
      </c>
    </row>
    <row r="19" spans="1:6" x14ac:dyDescent="0.25">
      <c r="A19" s="1" t="s">
        <v>26</v>
      </c>
      <c r="B19" s="1" t="s">
        <v>27</v>
      </c>
      <c r="C19" s="26">
        <v>128382</v>
      </c>
      <c r="D19" s="26">
        <v>127277</v>
      </c>
      <c r="F19" s="10" t="s">
        <v>10</v>
      </c>
    </row>
    <row r="20" spans="1:6" x14ac:dyDescent="0.25">
      <c r="A20" s="1" t="s">
        <v>28</v>
      </c>
      <c r="B20" s="1" t="s">
        <v>29</v>
      </c>
      <c r="C20" s="26">
        <v>40653</v>
      </c>
      <c r="D20" s="26">
        <v>40210</v>
      </c>
      <c r="F20" s="10" t="s">
        <v>10</v>
      </c>
    </row>
    <row r="21" spans="1:6" x14ac:dyDescent="0.25">
      <c r="A21" s="1" t="s">
        <v>30</v>
      </c>
      <c r="B21" s="1" t="s">
        <v>31</v>
      </c>
      <c r="C21" s="26">
        <v>53857</v>
      </c>
      <c r="D21" s="26">
        <v>53270</v>
      </c>
      <c r="F21" s="10" t="s">
        <v>10</v>
      </c>
    </row>
    <row r="22" spans="1:6" x14ac:dyDescent="0.25">
      <c r="A22" s="1" t="s">
        <v>32</v>
      </c>
      <c r="B22" s="1" t="s">
        <v>33</v>
      </c>
      <c r="C22" s="26">
        <v>29475</v>
      </c>
      <c r="D22" s="26">
        <v>28564</v>
      </c>
      <c r="F22" s="10" t="s">
        <v>10</v>
      </c>
    </row>
    <row r="23" spans="1:6" s="3" customFormat="1" x14ac:dyDescent="0.25">
      <c r="A23" s="7" t="s">
        <v>34</v>
      </c>
      <c r="B23" s="7" t="s">
        <v>35</v>
      </c>
      <c r="C23" s="25">
        <f>SUM(C24:C33)</f>
        <v>299659</v>
      </c>
      <c r="D23" s="25">
        <f>SUM(D24:D33)</f>
        <v>164840</v>
      </c>
      <c r="F23" s="10" t="s">
        <v>10</v>
      </c>
    </row>
    <row r="24" spans="1:6" x14ac:dyDescent="0.25">
      <c r="A24" s="1" t="s">
        <v>36</v>
      </c>
      <c r="B24" s="1" t="s">
        <v>37</v>
      </c>
      <c r="C24" s="26">
        <v>1500</v>
      </c>
      <c r="D24" s="26">
        <v>984</v>
      </c>
      <c r="F24" s="10" t="s">
        <v>10</v>
      </c>
    </row>
    <row r="25" spans="1:6" x14ac:dyDescent="0.25">
      <c r="A25" s="1" t="s">
        <v>38</v>
      </c>
      <c r="B25" s="1" t="s">
        <v>39</v>
      </c>
      <c r="C25" s="26">
        <v>5800</v>
      </c>
      <c r="D25" s="26">
        <v>4927</v>
      </c>
      <c r="F25" s="10" t="s">
        <v>10</v>
      </c>
    </row>
    <row r="26" spans="1:6" x14ac:dyDescent="0.25">
      <c r="A26" s="1" t="s">
        <v>40</v>
      </c>
      <c r="B26" s="1" t="s">
        <v>41</v>
      </c>
      <c r="C26" s="26">
        <v>9492</v>
      </c>
      <c r="D26" s="26">
        <v>4630</v>
      </c>
      <c r="F26" s="10" t="s">
        <v>10</v>
      </c>
    </row>
    <row r="27" spans="1:6" x14ac:dyDescent="0.25">
      <c r="A27" s="1" t="s">
        <v>42</v>
      </c>
      <c r="B27" s="1" t="s">
        <v>43</v>
      </c>
      <c r="C27" s="26">
        <v>64522</v>
      </c>
      <c r="D27" s="26">
        <v>56151</v>
      </c>
      <c r="F27" s="10" t="s">
        <v>10</v>
      </c>
    </row>
    <row r="28" spans="1:6" x14ac:dyDescent="0.25">
      <c r="A28" s="1" t="s">
        <v>44</v>
      </c>
      <c r="B28" s="1" t="s">
        <v>45</v>
      </c>
      <c r="C28" s="26">
        <v>50563</v>
      </c>
      <c r="D28" s="26">
        <v>36449</v>
      </c>
      <c r="F28" s="10" t="s">
        <v>10</v>
      </c>
    </row>
    <row r="29" spans="1:6" x14ac:dyDescent="0.25">
      <c r="A29" s="1" t="s">
        <v>46</v>
      </c>
      <c r="B29" s="1" t="s">
        <v>47</v>
      </c>
      <c r="C29" s="26">
        <v>66447</v>
      </c>
      <c r="D29" s="26">
        <v>47496</v>
      </c>
      <c r="F29" s="10" t="s">
        <v>10</v>
      </c>
    </row>
    <row r="30" spans="1:6" x14ac:dyDescent="0.25">
      <c r="A30" s="1" t="s">
        <v>48</v>
      </c>
      <c r="B30" s="1" t="s">
        <v>49</v>
      </c>
      <c r="C30" s="26">
        <v>19520</v>
      </c>
      <c r="D30" s="26">
        <v>12079</v>
      </c>
      <c r="F30" s="10"/>
    </row>
    <row r="31" spans="1:6" x14ac:dyDescent="0.25">
      <c r="A31" s="1" t="s">
        <v>50</v>
      </c>
      <c r="B31" s="1" t="s">
        <v>51</v>
      </c>
      <c r="C31" s="26">
        <v>6000</v>
      </c>
      <c r="D31" s="26">
        <v>520</v>
      </c>
      <c r="F31" s="10" t="s">
        <v>10</v>
      </c>
    </row>
    <row r="32" spans="1:6" x14ac:dyDescent="0.25">
      <c r="A32" s="1" t="s">
        <v>52</v>
      </c>
      <c r="B32" s="1" t="s">
        <v>53</v>
      </c>
      <c r="C32" s="26">
        <v>1610</v>
      </c>
      <c r="D32" s="26">
        <v>1604</v>
      </c>
      <c r="F32" s="10" t="s">
        <v>10</v>
      </c>
    </row>
    <row r="33" spans="1:8" x14ac:dyDescent="0.25">
      <c r="A33" s="1" t="s">
        <v>54</v>
      </c>
      <c r="B33" s="1" t="s">
        <v>55</v>
      </c>
      <c r="C33" s="26">
        <v>74205</v>
      </c>
      <c r="D33" s="26">
        <v>0</v>
      </c>
      <c r="F33" s="10"/>
    </row>
    <row r="34" spans="1:8" s="3" customFormat="1" x14ac:dyDescent="0.25">
      <c r="A34" s="7" t="s">
        <v>56</v>
      </c>
      <c r="B34" s="7" t="s">
        <v>57</v>
      </c>
      <c r="C34" s="25">
        <f>+C35</f>
        <v>22990</v>
      </c>
      <c r="D34" s="25">
        <v>22990</v>
      </c>
      <c r="F34" s="9" t="s">
        <v>10</v>
      </c>
    </row>
    <row r="35" spans="1:8" x14ac:dyDescent="0.25">
      <c r="A35" s="1" t="s">
        <v>58</v>
      </c>
      <c r="B35" s="1" t="s">
        <v>59</v>
      </c>
      <c r="C35" s="26">
        <v>22990</v>
      </c>
      <c r="D35" s="26">
        <v>22990</v>
      </c>
      <c r="F35" s="11" t="s">
        <v>10</v>
      </c>
    </row>
    <row r="36" spans="1:8" s="3" customFormat="1" x14ac:dyDescent="0.25">
      <c r="A36" s="7" t="s">
        <v>60</v>
      </c>
      <c r="B36" s="7" t="s">
        <v>61</v>
      </c>
      <c r="C36" s="25">
        <v>49615</v>
      </c>
      <c r="D36" s="25">
        <v>37149</v>
      </c>
      <c r="F36" s="12"/>
    </row>
    <row r="37" spans="1:8" s="3" customFormat="1" x14ac:dyDescent="0.25">
      <c r="A37" s="7" t="s">
        <v>78</v>
      </c>
      <c r="B37" s="7" t="s">
        <v>80</v>
      </c>
      <c r="C37" s="25">
        <f>SUM(C38:C39)</f>
        <v>27737</v>
      </c>
      <c r="D37" s="25">
        <f>SUM(D38:D39)</f>
        <v>27736</v>
      </c>
      <c r="F37" s="12"/>
    </row>
    <row r="38" spans="1:8" x14ac:dyDescent="0.25">
      <c r="A38" s="1" t="s">
        <v>79</v>
      </c>
      <c r="B38" s="1" t="s">
        <v>81</v>
      </c>
      <c r="C38" s="26">
        <v>24461</v>
      </c>
      <c r="D38" s="26">
        <v>24461</v>
      </c>
      <c r="F38" s="11"/>
    </row>
    <row r="39" spans="1:8" x14ac:dyDescent="0.25">
      <c r="A39" s="1" t="s">
        <v>91</v>
      </c>
      <c r="B39" s="1" t="s">
        <v>92</v>
      </c>
      <c r="C39" s="26">
        <v>3276</v>
      </c>
      <c r="D39" s="26">
        <v>3275</v>
      </c>
      <c r="F39" s="11"/>
    </row>
    <row r="40" spans="1:8" s="3" customFormat="1" x14ac:dyDescent="0.25">
      <c r="A40" s="7" t="s">
        <v>95</v>
      </c>
      <c r="B40" s="7" t="s">
        <v>96</v>
      </c>
      <c r="C40" s="25">
        <v>458</v>
      </c>
      <c r="D40" s="25">
        <v>458</v>
      </c>
      <c r="F40" s="12"/>
    </row>
    <row r="41" spans="1:8" x14ac:dyDescent="0.25">
      <c r="A41" s="1" t="s">
        <v>93</v>
      </c>
      <c r="B41" s="1" t="s">
        <v>94</v>
      </c>
      <c r="C41" s="26">
        <v>458</v>
      </c>
      <c r="D41" s="26">
        <v>458</v>
      </c>
      <c r="F41" s="11"/>
    </row>
    <row r="42" spans="1:8" s="3" customFormat="1" x14ac:dyDescent="0.25">
      <c r="A42" s="7" t="s">
        <v>62</v>
      </c>
      <c r="B42" s="7" t="s">
        <v>63</v>
      </c>
      <c r="C42" s="25">
        <f>+C36+C34+C23+C18+C14+C12+C37+C40</f>
        <v>1835235</v>
      </c>
      <c r="D42" s="25">
        <f>+D36+D34+D23+D18+D14+D12+D37+D40</f>
        <v>1659182</v>
      </c>
    </row>
    <row r="43" spans="1:8" x14ac:dyDescent="0.25">
      <c r="A43" s="1"/>
      <c r="B43" s="1"/>
      <c r="C43" s="27"/>
      <c r="D43" s="27"/>
      <c r="F43" s="17"/>
    </row>
    <row r="44" spans="1:8" x14ac:dyDescent="0.25">
      <c r="A44" s="1"/>
      <c r="B44" s="7" t="s">
        <v>64</v>
      </c>
      <c r="C44" s="27"/>
      <c r="D44" s="27"/>
    </row>
    <row r="45" spans="1:8" x14ac:dyDescent="0.25">
      <c r="A45" s="1"/>
      <c r="B45" s="1"/>
      <c r="C45" s="27"/>
      <c r="D45" s="27"/>
    </row>
    <row r="46" spans="1:8" s="3" customFormat="1" x14ac:dyDescent="0.25">
      <c r="A46" s="7" t="s">
        <v>65</v>
      </c>
      <c r="B46" s="7" t="s">
        <v>66</v>
      </c>
      <c r="C46" s="25">
        <f>SUM(C47:C48)</f>
        <v>1761449</v>
      </c>
      <c r="D46" s="25">
        <f>SUM(D47:D48)</f>
        <v>1680200</v>
      </c>
    </row>
    <row r="47" spans="1:8" s="3" customFormat="1" x14ac:dyDescent="0.25">
      <c r="A47" s="1" t="s">
        <v>67</v>
      </c>
      <c r="B47" s="1" t="s">
        <v>66</v>
      </c>
      <c r="C47" s="26">
        <v>12521</v>
      </c>
      <c r="D47" s="26">
        <v>12521</v>
      </c>
    </row>
    <row r="48" spans="1:8" x14ac:dyDescent="0.25">
      <c r="A48" s="1" t="s">
        <v>68</v>
      </c>
      <c r="B48" s="1" t="s">
        <v>89</v>
      </c>
      <c r="C48" s="26">
        <v>1748928</v>
      </c>
      <c r="D48" s="26">
        <v>1667679</v>
      </c>
      <c r="H48" s="17"/>
    </row>
    <row r="49" spans="1:8" x14ac:dyDescent="0.25">
      <c r="A49" s="14"/>
      <c r="B49" s="14"/>
      <c r="C49" s="28"/>
      <c r="D49" s="28"/>
      <c r="H49" s="17"/>
    </row>
    <row r="50" spans="1:8" x14ac:dyDescent="0.25">
      <c r="A50" s="1" t="s">
        <v>101</v>
      </c>
      <c r="B50" s="1" t="s">
        <v>102</v>
      </c>
      <c r="C50" s="13"/>
      <c r="D50" s="27">
        <v>21139</v>
      </c>
    </row>
    <row r="51" spans="1:8" x14ac:dyDescent="0.25">
      <c r="A51" s="14"/>
      <c r="B51" s="14"/>
      <c r="C51" s="10"/>
      <c r="D51" s="29"/>
    </row>
    <row r="52" spans="1:8" x14ac:dyDescent="0.25">
      <c r="B52" s="3" t="s">
        <v>69</v>
      </c>
      <c r="D52" s="21"/>
    </row>
    <row r="53" spans="1:8" s="3" customFormat="1" x14ac:dyDescent="0.25">
      <c r="A53" s="7" t="s">
        <v>70</v>
      </c>
      <c r="B53" s="7" t="s">
        <v>71</v>
      </c>
      <c r="C53" s="7"/>
      <c r="D53" s="8">
        <v>19882</v>
      </c>
    </row>
    <row r="54" spans="1:8" s="3" customFormat="1" x14ac:dyDescent="0.25">
      <c r="A54" s="7" t="s">
        <v>72</v>
      </c>
      <c r="B54" s="7" t="s">
        <v>73</v>
      </c>
      <c r="C54" s="7">
        <v>71286</v>
      </c>
      <c r="D54" s="8">
        <v>71286</v>
      </c>
    </row>
    <row r="55" spans="1:8" s="3" customFormat="1" x14ac:dyDescent="0.25">
      <c r="A55" s="7" t="s">
        <v>74</v>
      </c>
      <c r="B55" s="7" t="s">
        <v>75</v>
      </c>
      <c r="C55" s="7"/>
      <c r="D55" s="8">
        <v>0</v>
      </c>
    </row>
    <row r="56" spans="1:8" s="3" customFormat="1" x14ac:dyDescent="0.25">
      <c r="A56" s="7" t="s">
        <v>76</v>
      </c>
      <c r="B56" s="7" t="s">
        <v>77</v>
      </c>
      <c r="C56" s="7"/>
      <c r="D56" s="8">
        <v>91047</v>
      </c>
    </row>
    <row r="58" spans="1:8" x14ac:dyDescent="0.25">
      <c r="B58" s="2" t="s">
        <v>90</v>
      </c>
    </row>
    <row r="59" spans="1:8" x14ac:dyDescent="0.25">
      <c r="C59" s="15"/>
    </row>
    <row r="60" spans="1:8" s="3" customFormat="1" ht="18.75" customHeight="1" x14ac:dyDescent="0.25">
      <c r="A60" s="8">
        <v>1</v>
      </c>
      <c r="B60" s="7" t="s">
        <v>82</v>
      </c>
      <c r="C60" s="25">
        <f>1282</f>
        <v>1282</v>
      </c>
      <c r="E60" s="10" t="s">
        <v>10</v>
      </c>
    </row>
    <row r="61" spans="1:8" ht="18.75" customHeight="1" x14ac:dyDescent="0.25">
      <c r="A61" s="18"/>
      <c r="B61" s="16" t="s">
        <v>86</v>
      </c>
      <c r="C61" s="26">
        <v>9680</v>
      </c>
      <c r="E61" s="10"/>
    </row>
    <row r="62" spans="1:8" ht="18.75" customHeight="1" x14ac:dyDescent="0.25">
      <c r="A62" s="18"/>
      <c r="B62" s="16" t="s">
        <v>98</v>
      </c>
      <c r="C62" s="26">
        <v>1755</v>
      </c>
      <c r="E62" s="10"/>
    </row>
    <row r="63" spans="1:8" ht="18.75" customHeight="1" x14ac:dyDescent="0.25">
      <c r="A63" s="18"/>
      <c r="B63" s="15" t="s">
        <v>103</v>
      </c>
      <c r="C63" s="26">
        <v>10153</v>
      </c>
      <c r="D63" s="17"/>
      <c r="E63" s="10"/>
    </row>
    <row r="64" spans="1:8" s="3" customFormat="1" ht="18.75" customHeight="1" x14ac:dyDescent="0.25">
      <c r="A64" s="8">
        <v>2</v>
      </c>
      <c r="B64" s="7" t="s">
        <v>83</v>
      </c>
      <c r="C64" s="25">
        <v>1851</v>
      </c>
      <c r="E64" s="10" t="s">
        <v>10</v>
      </c>
    </row>
    <row r="65" spans="1:5" ht="18.75" customHeight="1" x14ac:dyDescent="0.25">
      <c r="A65" s="18"/>
      <c r="B65" s="16" t="s">
        <v>86</v>
      </c>
      <c r="C65" s="26">
        <v>39829</v>
      </c>
      <c r="E65" s="10"/>
    </row>
    <row r="66" spans="1:5" ht="18.75" customHeight="1" x14ac:dyDescent="0.25">
      <c r="A66" s="18"/>
      <c r="B66" s="1" t="s">
        <v>102</v>
      </c>
      <c r="C66" s="26">
        <v>12184</v>
      </c>
      <c r="E66" s="10"/>
    </row>
    <row r="67" spans="1:5" ht="18.75" customHeight="1" x14ac:dyDescent="0.25">
      <c r="A67" s="18"/>
      <c r="B67" s="15" t="s">
        <v>103</v>
      </c>
      <c r="C67" s="26">
        <f>+C65+C66-C64</f>
        <v>50162</v>
      </c>
      <c r="D67" s="17"/>
      <c r="E67" s="10"/>
    </row>
    <row r="68" spans="1:5" s="3" customFormat="1" ht="18.75" customHeight="1" x14ac:dyDescent="0.25">
      <c r="A68" s="8">
        <v>3</v>
      </c>
      <c r="B68" s="7" t="s">
        <v>84</v>
      </c>
      <c r="C68" s="25">
        <v>0</v>
      </c>
      <c r="E68" s="9" t="s">
        <v>10</v>
      </c>
    </row>
    <row r="69" spans="1:5" ht="18.75" customHeight="1" x14ac:dyDescent="0.25">
      <c r="A69" s="18"/>
      <c r="B69" s="16" t="s">
        <v>86</v>
      </c>
      <c r="C69" s="26">
        <v>21777</v>
      </c>
      <c r="D69" s="17"/>
      <c r="E69" s="10"/>
    </row>
    <row r="70" spans="1:5" ht="18.75" customHeight="1" x14ac:dyDescent="0.25">
      <c r="A70" s="18"/>
      <c r="B70" s="1" t="s">
        <v>102</v>
      </c>
      <c r="C70" s="26">
        <v>8955</v>
      </c>
      <c r="D70" s="17"/>
      <c r="E70" s="10"/>
    </row>
    <row r="71" spans="1:5" ht="18.75" customHeight="1" x14ac:dyDescent="0.25">
      <c r="A71" s="18"/>
      <c r="B71" s="15" t="s">
        <v>103</v>
      </c>
      <c r="C71" s="26">
        <v>30732</v>
      </c>
      <c r="D71" s="17"/>
      <c r="E71" s="10"/>
    </row>
    <row r="72" spans="1:5" s="3" customFormat="1" ht="18.75" customHeight="1" x14ac:dyDescent="0.25">
      <c r="A72" s="8">
        <v>4</v>
      </c>
      <c r="B72" s="7" t="s">
        <v>85</v>
      </c>
      <c r="C72" s="25">
        <v>1467</v>
      </c>
      <c r="E72" s="10" t="s">
        <v>10</v>
      </c>
    </row>
    <row r="73" spans="1:5" x14ac:dyDescent="0.25">
      <c r="A73" s="20"/>
      <c r="B73" s="16" t="s">
        <v>99</v>
      </c>
      <c r="C73" s="18">
        <v>2919</v>
      </c>
    </row>
    <row r="74" spans="1:5" ht="18.75" customHeight="1" x14ac:dyDescent="0.25">
      <c r="A74" s="18"/>
      <c r="B74" s="16" t="s">
        <v>98</v>
      </c>
      <c r="C74" s="26">
        <v>1588</v>
      </c>
      <c r="E74" s="10"/>
    </row>
    <row r="75" spans="1:5" ht="18.75" customHeight="1" x14ac:dyDescent="0.25">
      <c r="A75" s="18"/>
      <c r="B75" s="16" t="s">
        <v>97</v>
      </c>
      <c r="C75" s="26">
        <f>+C73+C74-C72</f>
        <v>3040</v>
      </c>
      <c r="E75" s="10"/>
    </row>
    <row r="77" spans="1:5" x14ac:dyDescent="0.25">
      <c r="A77" s="14"/>
      <c r="B77" s="19"/>
      <c r="C77" s="14"/>
    </row>
    <row r="78" spans="1:5" x14ac:dyDescent="0.25">
      <c r="B78" s="1" t="s">
        <v>87</v>
      </c>
      <c r="C78" s="26">
        <f>+C72+C64+C60</f>
        <v>4600</v>
      </c>
    </row>
    <row r="79" spans="1:5" x14ac:dyDescent="0.25">
      <c r="B79" s="1" t="s">
        <v>88</v>
      </c>
      <c r="C79" s="26">
        <f>+C71+C67+C63</f>
        <v>91047</v>
      </c>
    </row>
    <row r="80" spans="1:5" x14ac:dyDescent="0.25">
      <c r="B80" s="1" t="s">
        <v>100</v>
      </c>
      <c r="C80" s="26">
        <f>+C75</f>
        <v>3040</v>
      </c>
    </row>
  </sheetData>
  <mergeCells count="3">
    <mergeCell ref="A1:D1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61" fitToHeight="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2022-01-11T12:29:24Z</dcterms:modified>
</cp:coreProperties>
</file>